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eg\Documents\WebSite\Latest\"/>
    </mc:Choice>
  </mc:AlternateContent>
  <xr:revisionPtr revIDLastSave="0" documentId="13_ncr:1_{5ADE6301-C453-487B-B1CA-32442EDCA6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uted Caseloads" sheetId="1" r:id="rId1"/>
    <sheet name="Pall Care Computed Visit Ratio" sheetId="3" r:id="rId2"/>
  </sheets>
  <calcPr calcId="181029" calcMode="manual" calcOnSave="0"/>
</workbook>
</file>

<file path=xl/calcChain.xml><?xml version="1.0" encoding="utf-8"?>
<calcChain xmlns="http://schemas.openxmlformats.org/spreadsheetml/2006/main">
  <c r="M42" i="3" l="1"/>
  <c r="N43" i="3"/>
  <c r="C42" i="3" s="1"/>
  <c r="G26" i="3"/>
  <c r="C35" i="3"/>
  <c r="N20" i="3"/>
  <c r="C19" i="3" s="1"/>
  <c r="G18" i="3" s="1"/>
  <c r="C34" i="3" s="1"/>
  <c r="G34" i="3" s="1"/>
  <c r="C43" i="3" s="1"/>
  <c r="N20" i="1"/>
  <c r="C19" i="1" s="1"/>
  <c r="G18" i="1" s="1"/>
  <c r="C34" i="1" s="1"/>
  <c r="G34" i="1" s="1"/>
  <c r="C43" i="1" s="1"/>
  <c r="G42" i="1" s="1"/>
  <c r="G26" i="1"/>
  <c r="C35" i="1" s="1"/>
  <c r="G42" i="3" l="1"/>
</calcChain>
</file>

<file path=xl/sharedStrings.xml><?xml version="1.0" encoding="utf-8"?>
<sst xmlns="http://schemas.openxmlformats.org/spreadsheetml/2006/main" count="69" uniqueCount="34">
  <si>
    <t>1)</t>
  </si>
  <si>
    <t>Total (RN) Salaries</t>
  </si>
  <si>
    <t>Hours worked by (RNs) in the period</t>
  </si>
  <si>
    <t>2)</t>
  </si>
  <si>
    <t>Hours worked by (RNs)</t>
  </si>
  <si>
    <t>(Period Days / 365) *2080</t>
  </si>
  <si>
    <t>3)</t>
  </si>
  <si>
    <t>Total Hours covered by 1 FTE in period</t>
  </si>
  <si>
    <t>Hours for 1 FTE</t>
  </si>
  <si>
    <t xml:space="preserve">Est. number of FTE's </t>
  </si>
  <si>
    <t>4)</t>
  </si>
  <si>
    <t>ADC</t>
  </si>
  <si>
    <t>Est. number of FTE's</t>
  </si>
  <si>
    <t>Computed Caseload</t>
  </si>
  <si>
    <t>=</t>
  </si>
  <si>
    <t>(note: 2080 = 40 hrs/wk * 52 weeks)</t>
  </si>
  <si>
    <t>Avg Hourly Rate</t>
  </si>
  <si>
    <t>Calculating your estimated Computed (ie, Actual) Caseloads may look difficult:</t>
  </si>
  <si>
    <t>X</t>
  </si>
  <si>
    <t>To see how your Caseload calculation works out, enter your hospice's information in the yellow cells above.</t>
  </si>
  <si>
    <t xml:space="preserve"> (including Benefits)</t>
  </si>
  <si>
    <t>Hourly Rate:</t>
  </si>
  <si>
    <t>Benefits %:</t>
  </si>
  <si>
    <t>Hourly Rate incl Benefits:</t>
  </si>
  <si>
    <t>But there are really only  a few simple calculations performed. Here they are, using the above example:</t>
  </si>
  <si>
    <t>Computed Daily Visit Ratio</t>
  </si>
  <si>
    <t>Period Days</t>
  </si>
  <si>
    <t>To see how your Visits calculation works out, enter your Palliative Care program's information in the yellow cells above.</t>
  </si>
  <si>
    <t>HA Visits</t>
  </si>
  <si>
    <t>Average HA Visits per Day</t>
  </si>
  <si>
    <t>Total (HA) Salaries</t>
  </si>
  <si>
    <t>Hours worked by (HAs) in the period</t>
  </si>
  <si>
    <t>Hours worked by (HAs)</t>
  </si>
  <si>
    <t>Calculating your estimated Computed (ie, Actual) Daily Visit Ratio may look difficult: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</si>
</sst>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44" fontId="1" fillId="2" borderId="0" xfId="1" applyFont="1" applyFill="1" applyBorder="1" applyProtection="1">
      <protection locked="0"/>
    </xf>
    <xf numFmtId="10" fontId="1" fillId="2" borderId="0" xfId="2" applyNumberFormat="1" applyFont="1" applyFill="1" applyBorder="1" applyProtection="1">
      <protection locked="0"/>
    </xf>
    <xf numFmtId="0" fontId="0" fillId="0" borderId="0" xfId="0" applyProtection="1"/>
    <xf numFmtId="0" fontId="0" fillId="0" borderId="0" xfId="0" applyFill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8" xfId="0" applyBorder="1" applyAlignment="1" applyProtection="1">
      <alignment horizontal="centerContinuous"/>
    </xf>
    <xf numFmtId="0" fontId="0" fillId="0" borderId="1" xfId="0" applyBorder="1" applyAlignment="1" applyProtection="1">
      <alignment horizontal="centerContinuous"/>
    </xf>
    <xf numFmtId="0" fontId="0" fillId="0" borderId="1" xfId="0" applyFill="1" applyBorder="1" applyAlignment="1" applyProtection="1">
      <alignment horizontal="centerContinuous"/>
    </xf>
    <xf numFmtId="0" fontId="0" fillId="0" borderId="0" xfId="0" applyBorder="1" applyProtection="1"/>
    <xf numFmtId="0" fontId="0" fillId="4" borderId="0" xfId="0" applyFill="1" applyBorder="1" applyAlignment="1" applyProtection="1">
      <alignment horizontal="centerContinuous" vertical="center"/>
    </xf>
    <xf numFmtId="0" fontId="0" fillId="4" borderId="0" xfId="0" applyFill="1" applyAlignment="1" applyProtection="1">
      <alignment horizontal="centerContinuous"/>
    </xf>
    <xf numFmtId="0" fontId="0" fillId="4" borderId="9" xfId="0" applyFill="1" applyBorder="1" applyAlignment="1" applyProtection="1">
      <alignment horizontal="centerContinuous"/>
    </xf>
    <xf numFmtId="0" fontId="0" fillId="0" borderId="10" xfId="0" applyBorder="1" applyAlignment="1" applyProtection="1">
      <alignment horizontal="centerContinuous"/>
    </xf>
    <xf numFmtId="0" fontId="0" fillId="0" borderId="11" xfId="0" applyBorder="1" applyAlignment="1" applyProtection="1">
      <alignment horizontal="centerContinuous"/>
    </xf>
    <xf numFmtId="0" fontId="0" fillId="0" borderId="0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0" fillId="0" borderId="9" xfId="0" applyBorder="1" applyAlignment="1" applyProtection="1">
      <alignment horizontal="centerContinuous"/>
    </xf>
    <xf numFmtId="0" fontId="0" fillId="0" borderId="5" xfId="0" applyBorder="1" applyAlignment="1" applyProtection="1">
      <alignment horizontal="centerContinuous"/>
    </xf>
    <xf numFmtId="0" fontId="0" fillId="0" borderId="6" xfId="0" applyBorder="1" applyAlignment="1" applyProtection="1">
      <alignment horizontal="centerContinuous"/>
    </xf>
    <xf numFmtId="0" fontId="0" fillId="0" borderId="6" xfId="0" applyFill="1" applyBorder="1" applyAlignment="1" applyProtection="1">
      <alignment horizontal="centerContinuous"/>
    </xf>
    <xf numFmtId="0" fontId="0" fillId="0" borderId="6" xfId="0" applyBorder="1" applyProtection="1"/>
    <xf numFmtId="0" fontId="0" fillId="0" borderId="7" xfId="0" applyBorder="1" applyProtection="1"/>
    <xf numFmtId="0" fontId="0" fillId="0" borderId="0" xfId="0" applyFill="1" applyBorder="1" applyProtection="1"/>
    <xf numFmtId="0" fontId="0" fillId="0" borderId="2" xfId="0" applyBorder="1" applyProtection="1"/>
    <xf numFmtId="44" fontId="1" fillId="0" borderId="0" xfId="1" applyFont="1" applyFill="1" applyBorder="1" applyProtection="1"/>
    <xf numFmtId="2" fontId="1" fillId="4" borderId="0" xfId="1" applyNumberFormat="1" applyFont="1" applyFill="1" applyProtection="1"/>
    <xf numFmtId="0" fontId="0" fillId="0" borderId="8" xfId="0" applyBorder="1" applyProtection="1"/>
    <xf numFmtId="0" fontId="0" fillId="0" borderId="9" xfId="0" applyBorder="1" applyProtection="1"/>
    <xf numFmtId="44" fontId="1" fillId="7" borderId="0" xfId="1" applyFont="1" applyFill="1" applyProtection="1"/>
    <xf numFmtId="44" fontId="1" fillId="0" borderId="0" xfId="1" applyFont="1" applyFill="1" applyProtection="1"/>
    <xf numFmtId="0" fontId="0" fillId="0" borderId="5" xfId="0" applyBorder="1" applyProtection="1"/>
    <xf numFmtId="44" fontId="1" fillId="7" borderId="6" xfId="1" applyFont="1" applyFill="1" applyBorder="1" applyProtection="1"/>
    <xf numFmtId="0" fontId="0" fillId="0" borderId="3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Continuous" vertical="center"/>
    </xf>
    <xf numFmtId="0" fontId="0" fillId="5" borderId="9" xfId="0" applyFill="1" applyBorder="1" applyAlignment="1" applyProtection="1">
      <alignment horizontal="centerContinuous" vertical="center"/>
    </xf>
    <xf numFmtId="0" fontId="0" fillId="0" borderId="6" xfId="0" applyFill="1" applyBorder="1" applyProtection="1"/>
    <xf numFmtId="1" fontId="0" fillId="5" borderId="0" xfId="0" applyNumberFormat="1" applyFill="1" applyProtection="1"/>
    <xf numFmtId="0" fontId="0" fillId="3" borderId="0" xfId="0" applyFill="1" applyBorder="1" applyAlignment="1" applyProtection="1">
      <alignment horizontal="centerContinuous"/>
    </xf>
    <xf numFmtId="0" fontId="0" fillId="3" borderId="0" xfId="0" applyFill="1" applyAlignment="1" applyProtection="1">
      <alignment horizontal="centerContinuous"/>
    </xf>
    <xf numFmtId="0" fontId="0" fillId="3" borderId="9" xfId="0" applyFill="1" applyBorder="1" applyAlignment="1" applyProtection="1">
      <alignment horizontal="centerContinuous"/>
    </xf>
    <xf numFmtId="0" fontId="0" fillId="0" borderId="6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2" fontId="0" fillId="4" borderId="1" xfId="0" applyNumberFormat="1" applyFill="1" applyBorder="1" applyProtection="1"/>
    <xf numFmtId="2" fontId="0" fillId="0" borderId="0" xfId="0" applyNumberFormat="1" applyFill="1" applyBorder="1" applyProtection="1"/>
    <xf numFmtId="2" fontId="0" fillId="3" borderId="0" xfId="0" applyNumberFormat="1" applyFill="1" applyProtection="1"/>
    <xf numFmtId="1" fontId="0" fillId="0" borderId="0" xfId="0" applyNumberFormat="1" applyFill="1" applyProtection="1"/>
    <xf numFmtId="1" fontId="0" fillId="0" borderId="0" xfId="0" applyNumberFormat="1" applyProtection="1"/>
    <xf numFmtId="2" fontId="0" fillId="8" borderId="1" xfId="0" applyNumberFormat="1" applyFill="1" applyBorder="1" applyProtection="1"/>
    <xf numFmtId="164" fontId="0" fillId="6" borderId="0" xfId="0" applyNumberFormat="1" applyFill="1" applyProtection="1"/>
    <xf numFmtId="2" fontId="1" fillId="8" borderId="0" xfId="2" applyNumberFormat="1" applyFont="1" applyFill="1" applyBorder="1" applyProtection="1"/>
    <xf numFmtId="0" fontId="0" fillId="2" borderId="0" xfId="0" applyFill="1" applyProtection="1"/>
    <xf numFmtId="44" fontId="1" fillId="2" borderId="1" xfId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2" borderId="0" xfId="0" applyNumberFormat="1" applyFill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 vertical="center"/>
    </xf>
    <xf numFmtId="0" fontId="0" fillId="6" borderId="9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47625</xdr:rowOff>
    </xdr:from>
    <xdr:to>
      <xdr:col>9</xdr:col>
      <xdr:colOff>561258</xdr:colOff>
      <xdr:row>10</xdr:row>
      <xdr:rowOff>9305</xdr:rowOff>
    </xdr:to>
    <xdr:pic>
      <xdr:nvPicPr>
        <xdr:cNvPr id="1066" name="Picture 1">
          <a:extLst>
            <a:ext uri="{FF2B5EF4-FFF2-40B4-BE49-F238E27FC236}">
              <a16:creationId xmlns:a16="http://schemas.microsoft.com/office/drawing/2014/main" id="{1007314B-9719-46FA-A631-551616DC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247650"/>
          <a:ext cx="5733333" cy="176190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123825</xdr:rowOff>
    </xdr:from>
    <xdr:to>
      <xdr:col>10</xdr:col>
      <xdr:colOff>590550</xdr:colOff>
      <xdr:row>19</xdr:row>
      <xdr:rowOff>104775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357F4E2-EB59-4A06-964A-80046763A94A}"/>
            </a:ext>
          </a:extLst>
        </xdr:cNvPr>
        <xdr:cNvCxnSpPr/>
      </xdr:nvCxnSpPr>
      <xdr:spPr>
        <a:xfrm flipH="1" flipV="1">
          <a:off x="2162175" y="3743325"/>
          <a:ext cx="4495800" cy="18097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18</xdr:row>
      <xdr:rowOff>123825</xdr:rowOff>
    </xdr:from>
    <xdr:to>
      <xdr:col>10</xdr:col>
      <xdr:colOff>590550</xdr:colOff>
      <xdr:row>19</xdr:row>
      <xdr:rowOff>104775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A3EFD85-3733-4552-8D6F-77E7F9C4C35B}"/>
            </a:ext>
          </a:extLst>
        </xdr:cNvPr>
        <xdr:cNvCxnSpPr/>
      </xdr:nvCxnSpPr>
      <xdr:spPr>
        <a:xfrm flipH="1" flipV="1">
          <a:off x="2162175" y="3743325"/>
          <a:ext cx="4495800" cy="18097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9526</xdr:colOff>
      <xdr:row>1</xdr:row>
      <xdr:rowOff>28575</xdr:rowOff>
    </xdr:from>
    <xdr:to>
      <xdr:col>13</xdr:col>
      <xdr:colOff>617951</xdr:colOff>
      <xdr:row>10</xdr:row>
      <xdr:rowOff>18826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E82337-096C-4838-94F5-4942E4061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6" y="228600"/>
          <a:ext cx="9400000" cy="17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O45"/>
  <sheetViews>
    <sheetView showGridLines="0" showRowColHeaders="0" tabSelected="1" workbookViewId="0">
      <selection activeCell="C18" sqref="C18"/>
    </sheetView>
  </sheetViews>
  <sheetFormatPr defaultRowHeight="15.75" x14ac:dyDescent="0.25"/>
  <cols>
    <col min="1" max="1" width="2.5" style="3" bestFit="1" customWidth="1"/>
    <col min="2" max="2" width="12.125" style="3" bestFit="1" customWidth="1"/>
    <col min="3" max="3" width="13.75" style="3" bestFit="1" customWidth="1"/>
    <col min="4" max="4" width="2.625" style="4" customWidth="1"/>
    <col min="5" max="5" width="8.375" style="3" bestFit="1" customWidth="1"/>
    <col min="6" max="6" width="1.875" style="3" bestFit="1" customWidth="1"/>
    <col min="7" max="7" width="11.375" style="3" bestFit="1" customWidth="1"/>
    <col min="8" max="11" width="9" style="3"/>
    <col min="12" max="12" width="11.875" style="3" customWidth="1"/>
    <col min="13" max="13" width="13.625" style="3" customWidth="1"/>
    <col min="14" max="16384" width="9" style="3"/>
  </cols>
  <sheetData>
    <row r="1" spans="1:10" x14ac:dyDescent="0.25">
      <c r="B1" s="3" t="s">
        <v>17</v>
      </c>
    </row>
    <row r="11" spans="1:10" x14ac:dyDescent="0.25">
      <c r="B11" s="3" t="s">
        <v>24</v>
      </c>
    </row>
    <row r="12" spans="1:10" ht="16.5" thickBot="1" x14ac:dyDescent="0.3"/>
    <row r="13" spans="1:10" x14ac:dyDescent="0.25">
      <c r="B13" s="58" t="s">
        <v>1</v>
      </c>
      <c r="C13" s="59"/>
      <c r="D13" s="59"/>
      <c r="E13" s="5"/>
      <c r="F13" s="5"/>
      <c r="G13" s="5"/>
      <c r="H13" s="5"/>
      <c r="I13" s="5"/>
      <c r="J13" s="6"/>
    </row>
    <row r="14" spans="1:10" x14ac:dyDescent="0.25">
      <c r="A14" s="3" t="s">
        <v>0</v>
      </c>
      <c r="B14" s="7" t="s">
        <v>20</v>
      </c>
      <c r="C14" s="8"/>
      <c r="D14" s="9"/>
      <c r="E14" s="10"/>
      <c r="F14" s="57" t="s">
        <v>14</v>
      </c>
      <c r="G14" s="11" t="s">
        <v>2</v>
      </c>
      <c r="H14" s="12"/>
      <c r="I14" s="12"/>
      <c r="J14" s="13"/>
    </row>
    <row r="15" spans="1:10" x14ac:dyDescent="0.25">
      <c r="B15" s="14" t="s">
        <v>16</v>
      </c>
      <c r="C15" s="15"/>
      <c r="D15" s="16"/>
      <c r="E15" s="10"/>
      <c r="F15" s="57"/>
      <c r="G15" s="17"/>
      <c r="H15" s="17"/>
      <c r="I15" s="17"/>
      <c r="J15" s="18"/>
    </row>
    <row r="16" spans="1:10" ht="16.5" thickBot="1" x14ac:dyDescent="0.3">
      <c r="B16" s="19" t="s">
        <v>20</v>
      </c>
      <c r="C16" s="20"/>
      <c r="D16" s="21"/>
      <c r="E16" s="22"/>
      <c r="F16" s="22"/>
      <c r="G16" s="22"/>
      <c r="H16" s="22"/>
      <c r="I16" s="22"/>
      <c r="J16" s="23"/>
    </row>
    <row r="17" spans="1:15" x14ac:dyDescent="0.25">
      <c r="B17" s="10"/>
      <c r="C17" s="10"/>
      <c r="D17" s="24"/>
      <c r="E17" s="10"/>
      <c r="F17" s="10"/>
      <c r="G17" s="10"/>
      <c r="H17" s="10"/>
      <c r="I17" s="10"/>
      <c r="J17" s="10"/>
      <c r="K17" s="25"/>
      <c r="L17" s="5"/>
      <c r="M17" s="5"/>
      <c r="N17" s="5"/>
      <c r="O17" s="6"/>
    </row>
    <row r="18" spans="1:15" x14ac:dyDescent="0.25">
      <c r="C18" s="54">
        <v>894037</v>
      </c>
      <c r="D18" s="26"/>
      <c r="F18" s="3" t="s">
        <v>14</v>
      </c>
      <c r="G18" s="27">
        <f>C18/C19</f>
        <v>28839.903225806451</v>
      </c>
      <c r="K18" s="28"/>
      <c r="L18" s="10" t="s">
        <v>21</v>
      </c>
      <c r="M18" s="1">
        <v>24.8</v>
      </c>
      <c r="N18" s="10"/>
      <c r="O18" s="29"/>
    </row>
    <row r="19" spans="1:15" x14ac:dyDescent="0.25">
      <c r="C19" s="30">
        <f>N20</f>
        <v>31</v>
      </c>
      <c r="D19" s="31"/>
      <c r="K19" s="28"/>
      <c r="L19" s="10" t="s">
        <v>22</v>
      </c>
      <c r="M19" s="2">
        <v>0.25</v>
      </c>
      <c r="N19" s="10"/>
      <c r="O19" s="29"/>
    </row>
    <row r="20" spans="1:15" ht="16.5" thickBot="1" x14ac:dyDescent="0.3">
      <c r="K20" s="32"/>
      <c r="L20" s="22" t="s">
        <v>23</v>
      </c>
      <c r="M20" s="22"/>
      <c r="N20" s="33">
        <f>M18*(1+M19)</f>
        <v>31</v>
      </c>
      <c r="O20" s="23"/>
    </row>
    <row r="21" spans="1:15" x14ac:dyDescent="0.25">
      <c r="B21" s="25"/>
      <c r="C21" s="5"/>
      <c r="D21" s="34"/>
      <c r="E21" s="5"/>
      <c r="F21" s="5"/>
      <c r="G21" s="5"/>
      <c r="H21" s="5"/>
      <c r="I21" s="5"/>
      <c r="J21" s="6"/>
    </row>
    <row r="22" spans="1:15" x14ac:dyDescent="0.25">
      <c r="A22" s="3" t="s">
        <v>3</v>
      </c>
      <c r="B22" s="64" t="s">
        <v>5</v>
      </c>
      <c r="C22" s="65"/>
      <c r="D22" s="35"/>
      <c r="E22" s="10"/>
      <c r="F22" s="57" t="s">
        <v>14</v>
      </c>
      <c r="G22" s="36" t="s">
        <v>7</v>
      </c>
      <c r="H22" s="36"/>
      <c r="I22" s="36"/>
      <c r="J22" s="37"/>
    </row>
    <row r="23" spans="1:15" x14ac:dyDescent="0.25">
      <c r="B23" s="28"/>
      <c r="C23" s="10"/>
      <c r="D23" s="24"/>
      <c r="E23" s="10"/>
      <c r="F23" s="57"/>
      <c r="G23" s="36" t="s">
        <v>15</v>
      </c>
      <c r="H23" s="36"/>
      <c r="I23" s="36"/>
      <c r="J23" s="37"/>
    </row>
    <row r="24" spans="1:15" ht="16.5" thickBot="1" x14ac:dyDescent="0.3">
      <c r="B24" s="32"/>
      <c r="C24" s="22"/>
      <c r="D24" s="38"/>
      <c r="E24" s="22"/>
      <c r="F24" s="22"/>
      <c r="G24" s="22"/>
      <c r="H24" s="22"/>
      <c r="I24" s="22"/>
      <c r="J24" s="23"/>
    </row>
    <row r="25" spans="1:15" x14ac:dyDescent="0.25">
      <c r="B25" s="10"/>
      <c r="C25" s="10"/>
      <c r="D25" s="24"/>
      <c r="E25" s="10"/>
      <c r="F25" s="10"/>
      <c r="G25" s="10"/>
      <c r="H25" s="10"/>
      <c r="I25" s="10"/>
      <c r="J25" s="10"/>
    </row>
    <row r="26" spans="1:15" x14ac:dyDescent="0.25">
      <c r="C26" s="55">
        <v>180</v>
      </c>
      <c r="D26" s="70" t="s">
        <v>18</v>
      </c>
      <c r="E26" s="66">
        <v>2080</v>
      </c>
      <c r="F26" s="3" t="s">
        <v>14</v>
      </c>
      <c r="G26" s="39">
        <f>(C26/365)*E26</f>
        <v>1025.7534246575342</v>
      </c>
    </row>
    <row r="27" spans="1:15" x14ac:dyDescent="0.25">
      <c r="C27" s="3">
        <v>365</v>
      </c>
      <c r="D27" s="70"/>
      <c r="E27" s="67"/>
    </row>
    <row r="28" spans="1:15" ht="16.5" thickBot="1" x14ac:dyDescent="0.3"/>
    <row r="29" spans="1:15" x14ac:dyDescent="0.25">
      <c r="B29" s="25"/>
      <c r="C29" s="5"/>
      <c r="D29" s="34"/>
      <c r="E29" s="5"/>
      <c r="F29" s="5"/>
      <c r="G29" s="5"/>
      <c r="H29" s="5"/>
      <c r="I29" s="5"/>
      <c r="J29" s="6"/>
    </row>
    <row r="30" spans="1:15" x14ac:dyDescent="0.25">
      <c r="A30" s="3" t="s">
        <v>6</v>
      </c>
      <c r="B30" s="60" t="s">
        <v>4</v>
      </c>
      <c r="C30" s="61"/>
      <c r="D30" s="35"/>
      <c r="E30" s="10"/>
      <c r="F30" s="57" t="s">
        <v>14</v>
      </c>
      <c r="G30" s="40" t="s">
        <v>9</v>
      </c>
      <c r="H30" s="41"/>
      <c r="I30" s="41"/>
      <c r="J30" s="42"/>
    </row>
    <row r="31" spans="1:15" x14ac:dyDescent="0.25">
      <c r="B31" s="62" t="s">
        <v>8</v>
      </c>
      <c r="C31" s="63"/>
      <c r="D31" s="35"/>
      <c r="E31" s="10"/>
      <c r="F31" s="57"/>
      <c r="G31" s="17"/>
      <c r="H31" s="17"/>
      <c r="I31" s="17"/>
      <c r="J31" s="18"/>
    </row>
    <row r="32" spans="1:15" ht="16.5" thickBot="1" x14ac:dyDescent="0.3">
      <c r="B32" s="32"/>
      <c r="C32" s="22"/>
      <c r="D32" s="38"/>
      <c r="E32" s="22"/>
      <c r="F32" s="43"/>
      <c r="G32" s="22"/>
      <c r="H32" s="22"/>
      <c r="I32" s="22"/>
      <c r="J32" s="23"/>
    </row>
    <row r="33" spans="1:11" x14ac:dyDescent="0.25">
      <c r="B33" s="10"/>
      <c r="C33" s="10"/>
      <c r="D33" s="24"/>
      <c r="E33" s="10"/>
      <c r="F33" s="44"/>
      <c r="G33" s="10"/>
      <c r="H33" s="10"/>
      <c r="I33" s="10"/>
      <c r="J33" s="10"/>
    </row>
    <row r="34" spans="1:11" x14ac:dyDescent="0.25">
      <c r="C34" s="45">
        <f>G18</f>
        <v>28839.903225806451</v>
      </c>
      <c r="D34" s="46"/>
      <c r="F34" s="3" t="s">
        <v>14</v>
      </c>
      <c r="G34" s="47">
        <f>C34/C35</f>
        <v>28.115824458919217</v>
      </c>
    </row>
    <row r="35" spans="1:11" x14ac:dyDescent="0.25">
      <c r="C35" s="39">
        <f>G26</f>
        <v>1025.7534246575342</v>
      </c>
      <c r="D35" s="48"/>
    </row>
    <row r="36" spans="1:11" ht="16.5" thickBot="1" x14ac:dyDescent="0.3">
      <c r="E36" s="49"/>
    </row>
    <row r="37" spans="1:11" x14ac:dyDescent="0.25">
      <c r="B37" s="25"/>
      <c r="C37" s="5"/>
      <c r="D37" s="34"/>
      <c r="E37" s="5"/>
      <c r="F37" s="5"/>
      <c r="G37" s="5"/>
      <c r="H37" s="5"/>
      <c r="I37" s="5"/>
      <c r="J37" s="6"/>
    </row>
    <row r="38" spans="1:11" x14ac:dyDescent="0.25">
      <c r="A38" s="3" t="s">
        <v>10</v>
      </c>
      <c r="B38" s="60" t="s">
        <v>11</v>
      </c>
      <c r="C38" s="61"/>
      <c r="D38" s="35"/>
      <c r="E38" s="10"/>
      <c r="F38" s="57" t="s">
        <v>14</v>
      </c>
      <c r="G38" s="68" t="s">
        <v>13</v>
      </c>
      <c r="H38" s="68"/>
      <c r="I38" s="68"/>
      <c r="J38" s="69"/>
    </row>
    <row r="39" spans="1:11" x14ac:dyDescent="0.25">
      <c r="B39" s="62" t="s">
        <v>12</v>
      </c>
      <c r="C39" s="63"/>
      <c r="D39" s="35"/>
      <c r="E39" s="10"/>
      <c r="F39" s="57"/>
      <c r="G39" s="68"/>
      <c r="H39" s="68"/>
      <c r="I39" s="68"/>
      <c r="J39" s="69"/>
    </row>
    <row r="40" spans="1:11" ht="16.5" thickBot="1" x14ac:dyDescent="0.3">
      <c r="B40" s="32"/>
      <c r="C40" s="22"/>
      <c r="D40" s="38"/>
      <c r="E40" s="22"/>
      <c r="F40" s="22"/>
      <c r="G40" s="22"/>
      <c r="H40" s="22"/>
      <c r="I40" s="22"/>
      <c r="J40" s="23"/>
    </row>
    <row r="41" spans="1:11" x14ac:dyDescent="0.25">
      <c r="B41" s="10"/>
      <c r="C41" s="10"/>
      <c r="D41" s="24"/>
      <c r="E41" s="10"/>
      <c r="F41" s="10"/>
      <c r="G41" s="10"/>
      <c r="H41" s="10"/>
      <c r="I41" s="10"/>
      <c r="J41" s="10"/>
    </row>
    <row r="42" spans="1:11" x14ac:dyDescent="0.25">
      <c r="C42" s="55">
        <v>167</v>
      </c>
      <c r="D42" s="24"/>
      <c r="F42" s="3" t="s">
        <v>14</v>
      </c>
      <c r="G42" s="51">
        <f>C42/C43</f>
        <v>5.9397155592576762</v>
      </c>
    </row>
    <row r="43" spans="1:11" x14ac:dyDescent="0.25">
      <c r="C43" s="47">
        <f>G34</f>
        <v>28.115824458919217</v>
      </c>
      <c r="D43" s="48"/>
    </row>
    <row r="45" spans="1:11" x14ac:dyDescent="0.25">
      <c r="A45" s="53" t="s">
        <v>19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</row>
  </sheetData>
  <sheetProtection algorithmName="SHA-512" hashValue="7ogK/Q6PmqYcB1Psii6CcJlf4ZpHAAVtfyWaeLbLyhXva/7GqJGXlhs4UVo3OktX9+TnSkuijAmYRq0YKK8cpg==" saltValue="+eq/rfFXvzN2xs+wb+pmuQ==" spinCount="100000" sheet="1" objects="1" scenarios="1"/>
  <protectedRanges>
    <protectedRange sqref="M19" name="Benefits Percent"/>
    <protectedRange sqref="M18" name="Hourly Rate"/>
    <protectedRange sqref="C18" name="Total Salaries"/>
    <protectedRange sqref="C26" name="Period Days"/>
    <protectedRange sqref="E26" name="FTE Annual Hours"/>
    <protectedRange sqref="C42" name="ADC"/>
  </protectedRanges>
  <mergeCells count="13">
    <mergeCell ref="G38:J39"/>
    <mergeCell ref="D26:D27"/>
    <mergeCell ref="F14:F15"/>
    <mergeCell ref="F22:F23"/>
    <mergeCell ref="B13:D13"/>
    <mergeCell ref="B38:C38"/>
    <mergeCell ref="B39:C39"/>
    <mergeCell ref="B22:C22"/>
    <mergeCell ref="B30:C30"/>
    <mergeCell ref="B31:C31"/>
    <mergeCell ref="F30:F31"/>
    <mergeCell ref="F38:F39"/>
    <mergeCell ref="E26:E27"/>
  </mergeCells>
  <pageMargins left="0.5" right="0" top="0.5" bottom="0.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O47"/>
  <sheetViews>
    <sheetView showGridLines="0" showRowColHeaders="0" zoomScaleNormal="100" workbookViewId="0">
      <selection activeCell="C18" sqref="C18"/>
    </sheetView>
  </sheetViews>
  <sheetFormatPr defaultRowHeight="15.75" x14ac:dyDescent="0.25"/>
  <cols>
    <col min="1" max="1" width="2.5" style="3" bestFit="1" customWidth="1"/>
    <col min="2" max="2" width="15.875" style="3" customWidth="1"/>
    <col min="3" max="3" width="13.75" style="3" bestFit="1" customWidth="1"/>
    <col min="4" max="4" width="2.625" style="4" customWidth="1"/>
    <col min="5" max="5" width="8.375" style="3" bestFit="1" customWidth="1"/>
    <col min="6" max="6" width="1.875" style="3" bestFit="1" customWidth="1"/>
    <col min="7" max="7" width="11.375" style="3" bestFit="1" customWidth="1"/>
    <col min="8" max="11" width="9" style="3"/>
    <col min="12" max="12" width="11.875" style="3" customWidth="1"/>
    <col min="13" max="13" width="13.625" style="3" customWidth="1"/>
    <col min="14" max="16384" width="9" style="3"/>
  </cols>
  <sheetData>
    <row r="1" spans="1:10" x14ac:dyDescent="0.25">
      <c r="B1" s="3" t="s">
        <v>33</v>
      </c>
    </row>
    <row r="11" spans="1:10" x14ac:dyDescent="0.25">
      <c r="B11" s="3" t="s">
        <v>24</v>
      </c>
    </row>
    <row r="12" spans="1:10" ht="16.5" thickBot="1" x14ac:dyDescent="0.3"/>
    <row r="13" spans="1:10" x14ac:dyDescent="0.25">
      <c r="B13" s="58" t="s">
        <v>30</v>
      </c>
      <c r="C13" s="59"/>
      <c r="D13" s="59"/>
      <c r="E13" s="5"/>
      <c r="F13" s="5"/>
      <c r="G13" s="5"/>
      <c r="H13" s="5"/>
      <c r="I13" s="5"/>
      <c r="J13" s="6"/>
    </row>
    <row r="14" spans="1:10" x14ac:dyDescent="0.25">
      <c r="A14" s="3" t="s">
        <v>0</v>
      </c>
      <c r="B14" s="7" t="s">
        <v>20</v>
      </c>
      <c r="C14" s="8"/>
      <c r="D14" s="9"/>
      <c r="E14" s="10"/>
      <c r="F14" s="57" t="s">
        <v>14</v>
      </c>
      <c r="G14" s="11" t="s">
        <v>31</v>
      </c>
      <c r="H14" s="12"/>
      <c r="I14" s="12"/>
      <c r="J14" s="13"/>
    </row>
    <row r="15" spans="1:10" x14ac:dyDescent="0.25">
      <c r="B15" s="14" t="s">
        <v>16</v>
      </c>
      <c r="C15" s="15"/>
      <c r="D15" s="16"/>
      <c r="E15" s="10"/>
      <c r="F15" s="57"/>
      <c r="G15" s="17"/>
      <c r="H15" s="17"/>
      <c r="I15" s="17"/>
      <c r="J15" s="18"/>
    </row>
    <row r="16" spans="1:10" ht="16.5" thickBot="1" x14ac:dyDescent="0.3">
      <c r="B16" s="19" t="s">
        <v>20</v>
      </c>
      <c r="C16" s="20"/>
      <c r="D16" s="21"/>
      <c r="E16" s="22"/>
      <c r="F16" s="22"/>
      <c r="G16" s="22"/>
      <c r="H16" s="22"/>
      <c r="I16" s="22"/>
      <c r="J16" s="23"/>
    </row>
    <row r="17" spans="1:15" x14ac:dyDescent="0.25">
      <c r="B17" s="10"/>
      <c r="C17" s="10"/>
      <c r="D17" s="24"/>
      <c r="E17" s="10"/>
      <c r="F17" s="10"/>
      <c r="G17" s="10"/>
      <c r="H17" s="10"/>
      <c r="I17" s="10"/>
      <c r="J17" s="10"/>
      <c r="K17" s="25"/>
      <c r="L17" s="5"/>
      <c r="M17" s="5"/>
      <c r="N17" s="5"/>
      <c r="O17" s="6"/>
    </row>
    <row r="18" spans="1:15" x14ac:dyDescent="0.25">
      <c r="C18" s="54">
        <v>15682</v>
      </c>
      <c r="D18" s="26"/>
      <c r="F18" s="3" t="s">
        <v>14</v>
      </c>
      <c r="G18" s="27">
        <f>C18/C19</f>
        <v>858.35406420961306</v>
      </c>
      <c r="K18" s="28"/>
      <c r="L18" s="10" t="s">
        <v>21</v>
      </c>
      <c r="M18" s="1">
        <v>15.5</v>
      </c>
      <c r="N18" s="10"/>
      <c r="O18" s="29"/>
    </row>
    <row r="19" spans="1:15" x14ac:dyDescent="0.25">
      <c r="C19" s="30">
        <f>N20</f>
        <v>18.269850000000002</v>
      </c>
      <c r="D19" s="31"/>
      <c r="K19" s="28"/>
      <c r="L19" s="10" t="s">
        <v>22</v>
      </c>
      <c r="M19" s="2">
        <v>0.1787</v>
      </c>
      <c r="N19" s="10"/>
      <c r="O19" s="29"/>
    </row>
    <row r="20" spans="1:15" ht="16.5" thickBot="1" x14ac:dyDescent="0.3">
      <c r="K20" s="32"/>
      <c r="L20" s="22" t="s">
        <v>23</v>
      </c>
      <c r="M20" s="22"/>
      <c r="N20" s="33">
        <f>M18*(1+M19)</f>
        <v>18.269850000000002</v>
      </c>
      <c r="O20" s="23"/>
    </row>
    <row r="21" spans="1:15" x14ac:dyDescent="0.25">
      <c r="B21" s="25"/>
      <c r="C21" s="5"/>
      <c r="D21" s="34"/>
      <c r="E21" s="5"/>
      <c r="F21" s="5"/>
      <c r="G21" s="5"/>
      <c r="H21" s="5"/>
      <c r="I21" s="5"/>
      <c r="J21" s="6"/>
    </row>
    <row r="22" spans="1:15" x14ac:dyDescent="0.25">
      <c r="A22" s="3" t="s">
        <v>3</v>
      </c>
      <c r="B22" s="64" t="s">
        <v>5</v>
      </c>
      <c r="C22" s="65"/>
      <c r="D22" s="35"/>
      <c r="E22" s="10"/>
      <c r="F22" s="57" t="s">
        <v>14</v>
      </c>
      <c r="G22" s="36" t="s">
        <v>7</v>
      </c>
      <c r="H22" s="36"/>
      <c r="I22" s="36"/>
      <c r="J22" s="37"/>
    </row>
    <row r="23" spans="1:15" x14ac:dyDescent="0.25">
      <c r="B23" s="28"/>
      <c r="C23" s="10"/>
      <c r="D23" s="24"/>
      <c r="E23" s="10"/>
      <c r="F23" s="57"/>
      <c r="G23" s="36" t="s">
        <v>15</v>
      </c>
      <c r="H23" s="36"/>
      <c r="I23" s="36"/>
      <c r="J23" s="37"/>
    </row>
    <row r="24" spans="1:15" ht="16.5" thickBot="1" x14ac:dyDescent="0.3">
      <c r="B24" s="32"/>
      <c r="C24" s="22"/>
      <c r="D24" s="38"/>
      <c r="E24" s="22"/>
      <c r="F24" s="22"/>
      <c r="G24" s="22"/>
      <c r="H24" s="22"/>
      <c r="I24" s="22"/>
      <c r="J24" s="23"/>
    </row>
    <row r="25" spans="1:15" x14ac:dyDescent="0.25">
      <c r="B25" s="10"/>
      <c r="C25" s="10"/>
      <c r="D25" s="24"/>
      <c r="E25" s="10"/>
      <c r="F25" s="10"/>
      <c r="G25" s="10"/>
      <c r="H25" s="10"/>
      <c r="I25" s="10"/>
      <c r="J25" s="10"/>
    </row>
    <row r="26" spans="1:15" x14ac:dyDescent="0.25">
      <c r="C26" s="55">
        <v>31</v>
      </c>
      <c r="D26" s="70" t="s">
        <v>18</v>
      </c>
      <c r="E26" s="66">
        <v>2080</v>
      </c>
      <c r="F26" s="3" t="s">
        <v>14</v>
      </c>
      <c r="G26" s="39">
        <f>(C26/365)*E26</f>
        <v>176.65753424657535</v>
      </c>
    </row>
    <row r="27" spans="1:15" x14ac:dyDescent="0.25">
      <c r="C27" s="3">
        <v>365</v>
      </c>
      <c r="D27" s="70"/>
      <c r="E27" s="67"/>
    </row>
    <row r="28" spans="1:15" ht="16.5" thickBot="1" x14ac:dyDescent="0.3"/>
    <row r="29" spans="1:15" x14ac:dyDescent="0.25">
      <c r="B29" s="25"/>
      <c r="C29" s="5"/>
      <c r="D29" s="34"/>
      <c r="E29" s="5"/>
      <c r="F29" s="5"/>
      <c r="G29" s="5"/>
      <c r="H29" s="5"/>
      <c r="I29" s="5"/>
      <c r="J29" s="6"/>
    </row>
    <row r="30" spans="1:15" x14ac:dyDescent="0.25">
      <c r="A30" s="3" t="s">
        <v>6</v>
      </c>
      <c r="B30" s="60" t="s">
        <v>32</v>
      </c>
      <c r="C30" s="61"/>
      <c r="D30" s="35"/>
      <c r="E30" s="10"/>
      <c r="F30" s="57" t="s">
        <v>14</v>
      </c>
      <c r="G30" s="40" t="s">
        <v>9</v>
      </c>
      <c r="H30" s="41"/>
      <c r="I30" s="41"/>
      <c r="J30" s="42"/>
    </row>
    <row r="31" spans="1:15" x14ac:dyDescent="0.25">
      <c r="B31" s="62" t="s">
        <v>8</v>
      </c>
      <c r="C31" s="63"/>
      <c r="D31" s="35"/>
      <c r="E31" s="10"/>
      <c r="F31" s="57"/>
      <c r="G31" s="17"/>
      <c r="H31" s="17"/>
      <c r="I31" s="17"/>
      <c r="J31" s="18"/>
    </row>
    <row r="32" spans="1:15" ht="16.5" thickBot="1" x14ac:dyDescent="0.3">
      <c r="B32" s="32"/>
      <c r="C32" s="22"/>
      <c r="D32" s="38"/>
      <c r="E32" s="22"/>
      <c r="F32" s="43"/>
      <c r="G32" s="22"/>
      <c r="H32" s="22"/>
      <c r="I32" s="22"/>
      <c r="J32" s="23"/>
    </row>
    <row r="33" spans="1:15" x14ac:dyDescent="0.25">
      <c r="B33" s="10"/>
      <c r="C33" s="10"/>
      <c r="D33" s="24"/>
      <c r="E33" s="10"/>
      <c r="F33" s="44"/>
      <c r="G33" s="10"/>
      <c r="H33" s="10"/>
      <c r="I33" s="10"/>
      <c r="J33" s="10"/>
    </row>
    <row r="34" spans="1:15" x14ac:dyDescent="0.25">
      <c r="C34" s="45">
        <f>G18</f>
        <v>858.35406420961306</v>
      </c>
      <c r="D34" s="46"/>
      <c r="F34" s="3" t="s">
        <v>14</v>
      </c>
      <c r="G34" s="47">
        <f>C34/C35</f>
        <v>4.8588590793503217</v>
      </c>
    </row>
    <row r="35" spans="1:15" x14ac:dyDescent="0.25">
      <c r="C35" s="39">
        <f>G26</f>
        <v>176.65753424657535</v>
      </c>
      <c r="D35" s="48"/>
    </row>
    <row r="36" spans="1:15" ht="16.5" thickBot="1" x14ac:dyDescent="0.3">
      <c r="E36" s="49"/>
    </row>
    <row r="37" spans="1:15" x14ac:dyDescent="0.25">
      <c r="B37" s="25"/>
      <c r="C37" s="5"/>
      <c r="D37" s="34"/>
      <c r="E37" s="5"/>
      <c r="F37" s="5"/>
      <c r="G37" s="5"/>
      <c r="H37" s="5"/>
      <c r="I37" s="5"/>
      <c r="J37" s="6"/>
    </row>
    <row r="38" spans="1:15" x14ac:dyDescent="0.25">
      <c r="A38" s="3" t="s">
        <v>10</v>
      </c>
      <c r="B38" s="60" t="s">
        <v>29</v>
      </c>
      <c r="C38" s="61"/>
      <c r="D38" s="35"/>
      <c r="E38" s="10"/>
      <c r="F38" s="57" t="s">
        <v>14</v>
      </c>
      <c r="G38" s="68" t="s">
        <v>25</v>
      </c>
      <c r="H38" s="68"/>
      <c r="I38" s="68"/>
      <c r="J38" s="69"/>
    </row>
    <row r="39" spans="1:15" x14ac:dyDescent="0.25">
      <c r="B39" s="62" t="s">
        <v>12</v>
      </c>
      <c r="C39" s="63"/>
      <c r="D39" s="35"/>
      <c r="E39" s="10"/>
      <c r="F39" s="57"/>
      <c r="G39" s="68"/>
      <c r="H39" s="68"/>
      <c r="I39" s="68"/>
      <c r="J39" s="69"/>
    </row>
    <row r="40" spans="1:15" ht="16.5" thickBot="1" x14ac:dyDescent="0.3">
      <c r="B40" s="32"/>
      <c r="C40" s="22"/>
      <c r="D40" s="38"/>
      <c r="E40" s="22"/>
      <c r="F40" s="22"/>
      <c r="G40" s="22"/>
      <c r="H40" s="22"/>
      <c r="I40" s="22"/>
      <c r="J40" s="23"/>
    </row>
    <row r="41" spans="1:15" x14ac:dyDescent="0.25">
      <c r="B41" s="10"/>
      <c r="C41" s="10"/>
      <c r="D41" s="24"/>
      <c r="E41" s="10"/>
      <c r="F41" s="10"/>
      <c r="G41" s="10"/>
      <c r="H41" s="10"/>
      <c r="I41" s="10"/>
      <c r="J41" s="10"/>
      <c r="K41" s="25"/>
      <c r="L41" s="5" t="s">
        <v>28</v>
      </c>
      <c r="M41" s="56">
        <v>620</v>
      </c>
      <c r="N41" s="5"/>
      <c r="O41" s="6"/>
    </row>
    <row r="42" spans="1:15" x14ac:dyDescent="0.25">
      <c r="B42" s="24"/>
      <c r="C42" s="50">
        <f>N43</f>
        <v>20</v>
      </c>
      <c r="D42" s="24"/>
      <c r="F42" s="3" t="s">
        <v>14</v>
      </c>
      <c r="G42" s="51">
        <f>C42/C43</f>
        <v>4.1161926438653165</v>
      </c>
      <c r="K42" s="28"/>
      <c r="L42" s="10" t="s">
        <v>26</v>
      </c>
      <c r="M42" s="24">
        <f>C26</f>
        <v>31</v>
      </c>
      <c r="N42" s="10"/>
      <c r="O42" s="29"/>
    </row>
    <row r="43" spans="1:15" x14ac:dyDescent="0.25">
      <c r="C43" s="47">
        <f>G34</f>
        <v>4.8588590793503217</v>
      </c>
      <c r="D43" s="48"/>
      <c r="K43" s="28"/>
      <c r="L43" s="10" t="s">
        <v>29</v>
      </c>
      <c r="M43" s="10"/>
      <c r="N43" s="52">
        <f>M41/M42:M42</f>
        <v>20</v>
      </c>
      <c r="O43" s="29"/>
    </row>
    <row r="44" spans="1:15" ht="16.5" thickBot="1" x14ac:dyDescent="0.3">
      <c r="K44" s="32"/>
      <c r="L44" s="22"/>
      <c r="M44" s="22"/>
      <c r="N44" s="22"/>
      <c r="O44" s="23"/>
    </row>
    <row r="47" spans="1:15" x14ac:dyDescent="0.25">
      <c r="B47" s="53" t="s">
        <v>27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</row>
  </sheetData>
  <sheetProtection algorithmName="SHA-512" hashValue="30qai5ybSY31bM8nn7YR+YHrqt34C6TCib35U4faN7m8Qe5ha0ONjzE/ddu0rSnQq6fIMwDzyZ01Wn+VTQV0lQ==" saltValue="ZToKrKzDWkPjvfWKe5g4Bg==" spinCount="100000" sheet="1" objects="1" scenarios="1"/>
  <protectedRanges>
    <protectedRange sqref="M41" name="HA Visits"/>
    <protectedRange sqref="E26" name="FTE Annual Hours"/>
    <protectedRange sqref="C26" name="Period Days"/>
    <protectedRange sqref="C18" name="Total Salaries"/>
    <protectedRange sqref="M18" name="Hourly Rate"/>
    <protectedRange sqref="M19" name="Benefits Percent"/>
  </protectedRanges>
  <mergeCells count="13">
    <mergeCell ref="B13:D13"/>
    <mergeCell ref="F14:F15"/>
    <mergeCell ref="B22:C22"/>
    <mergeCell ref="F22:F23"/>
    <mergeCell ref="D26:D27"/>
    <mergeCell ref="E26:E27"/>
    <mergeCell ref="G38:J39"/>
    <mergeCell ref="B39:C39"/>
    <mergeCell ref="B30:C30"/>
    <mergeCell ref="F30:F31"/>
    <mergeCell ref="B31:C31"/>
    <mergeCell ref="B38:C38"/>
    <mergeCell ref="F38:F39"/>
  </mergeCells>
  <pageMargins left="0.5" right="0" top="0.5" bottom="0.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Computed Caseloads</vt:lpstr>
      <vt:lpstr>Pall Care Computed Visit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Vicars</dc:creator>
  <cp:lastModifiedBy>Greg</cp:lastModifiedBy>
  <cp:lastPrinted>2012-04-04T13:39:20Z</cp:lastPrinted>
  <dcterms:created xsi:type="dcterms:W3CDTF">2012-01-11T18:11:08Z</dcterms:created>
  <dcterms:modified xsi:type="dcterms:W3CDTF">2021-12-16T21:04:18Z</dcterms:modified>
</cp:coreProperties>
</file>